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Calcolo_PF" sheetId="1" r:id="rId1"/>
    <sheet name="Magazzino" sheetId="2" r:id="rId2"/>
  </sheets>
  <definedNames>
    <definedName name="_xlnm.Print_Area" localSheetId="0">'Calcolo_PF'!$A$1:$S$24</definedName>
  </definedNames>
  <calcPr fullCalcOnLoad="1"/>
</workbook>
</file>

<file path=xl/comments1.xml><?xml version="1.0" encoding="utf-8"?>
<comments xmlns="http://schemas.openxmlformats.org/spreadsheetml/2006/main">
  <authors>
    <author>Michele Gioletta</author>
  </authors>
  <commentList>
    <comment ref="O3" authorId="0">
      <text>
        <r>
          <rPr>
            <b/>
            <sz val="9"/>
            <rFont val="Tahoma"/>
            <family val="2"/>
          </rPr>
          <t>(*) Se presente; altrimenti, indicare "0"</t>
        </r>
      </text>
    </comment>
    <comment ref="K2" authorId="0">
      <text>
        <r>
          <rPr>
            <sz val="9"/>
            <rFont val="Tahoma"/>
            <family val="0"/>
          </rPr>
          <t>Nel caso l'etichetta preveda una dose minima di utilizzo, un eventuale sotto dosaggio, se non giustificato dal beneficiario, potrà essere rilevato come infrazione nella colonna "Rispetto modalità utilizzo", descrivendo nelle "NOTE" quanto riscontrato.</t>
        </r>
      </text>
    </comment>
  </commentList>
</comments>
</file>

<file path=xl/sharedStrings.xml><?xml version="1.0" encoding="utf-8"?>
<sst xmlns="http://schemas.openxmlformats.org/spreadsheetml/2006/main" count="252" uniqueCount="47">
  <si>
    <t>Azienda:</t>
  </si>
  <si>
    <t>dose da etichetta</t>
  </si>
  <si>
    <t>Coltura</t>
  </si>
  <si>
    <t>Coltura prevista in etichetta</t>
  </si>
  <si>
    <t>nome prodotto</t>
  </si>
  <si>
    <t>tipo coltura</t>
  </si>
  <si>
    <t>si/no</t>
  </si>
  <si>
    <t>si/no/n.p.</t>
  </si>
  <si>
    <t>lt/kg</t>
  </si>
  <si>
    <t>superficie trattata ha</t>
  </si>
  <si>
    <t>dose/ha
distribuite</t>
  </si>
  <si>
    <t>risultato dosaggio</t>
  </si>
  <si>
    <t>Data raccolta</t>
  </si>
  <si>
    <t>risultato rispetto tempo di carenza</t>
  </si>
  <si>
    <t>NOTE</t>
  </si>
  <si>
    <t>Data trattamento</t>
  </si>
  <si>
    <t xml:space="preserve"> lt/ha - kg/ha</t>
  </si>
  <si>
    <t>Intervallo giorni tra raccolta e impiego</t>
  </si>
  <si>
    <t>Prodotto fitosanitario</t>
  </si>
  <si>
    <t>Quantità</t>
  </si>
  <si>
    <t>Prodotto fitosanit. con autorizz. valida</t>
  </si>
  <si>
    <t>Fattura</t>
  </si>
  <si>
    <t>Verifiche di carattere generale</t>
  </si>
  <si>
    <t>giorni</t>
  </si>
  <si>
    <t>Tempo di carenza prodotto - giorni (*)</t>
  </si>
  <si>
    <r>
      <t>Verifica tempo di carenza</t>
    </r>
    <r>
      <rPr>
        <b/>
        <sz val="10"/>
        <rFont val="Arial"/>
        <family val="2"/>
      </rPr>
      <t xml:space="preserve"> (in blu dati da inserire)</t>
    </r>
  </si>
  <si>
    <r>
      <t xml:space="preserve">Modulo d'acquisto </t>
    </r>
    <r>
      <rPr>
        <b/>
        <sz val="9"/>
        <color indexed="12"/>
        <rFont val="Arial"/>
        <family val="2"/>
      </rPr>
      <t>(per PF acquistati prima del 26/11/2015)</t>
    </r>
  </si>
  <si>
    <r>
      <t xml:space="preserve">Tipologia trattamento </t>
    </r>
    <r>
      <rPr>
        <b/>
        <sz val="9"/>
        <color indexed="12"/>
        <rFont val="Arial"/>
        <family val="2"/>
      </rPr>
      <t xml:space="preserve">(diserbo; tratt. fungicida, ecc.) </t>
    </r>
  </si>
  <si>
    <r>
      <t>Rispetto modalità utilizzo</t>
    </r>
    <r>
      <rPr>
        <b/>
        <sz val="9"/>
        <color indexed="12"/>
        <rFont val="Arial"/>
        <family val="2"/>
      </rPr>
      <t xml:space="preserve"> (avversità, epoca, ecc.)</t>
    </r>
  </si>
  <si>
    <t>CUAA:</t>
  </si>
  <si>
    <t>data Fattura</t>
  </si>
  <si>
    <t>data DDT</t>
  </si>
  <si>
    <t>TOTALE</t>
  </si>
  <si>
    <t>subtotale</t>
  </si>
  <si>
    <t>Totale utilizzo (da Calcolo_PF)</t>
  </si>
  <si>
    <t>Quantità iniziale (acquisto o inventario iniziale)</t>
  </si>
  <si>
    <t>N. Fattura</t>
  </si>
  <si>
    <t>CONTROLLO CONDIZIONALITA' ANNO:</t>
  </si>
  <si>
    <t>AZIENDA (RAGIONE SOCIALE):</t>
  </si>
  <si>
    <t>Totale Magazzino (Totale acquisti + inventario iniziale)</t>
  </si>
  <si>
    <t>Totale rimanenza (2)</t>
  </si>
  <si>
    <t>Prodotto fitosanitario (1)</t>
  </si>
  <si>
    <t>(1): Prodotto fitosanitario: inserire l'esatta denominazione del Prodotto fitosanitario, così come è stata inserita nel foglio "Calcolo_PF".</t>
  </si>
  <si>
    <t>(2): Totale rimanenza (giacenza finale): il calcolo è effettuato per riga ed è ripetuto ogni volta che lo stesso prodotto fitosanitario viene inserito nella colonna A; è da considerarsi una sola volta per ogni prodotto fitosanitario inserito.</t>
  </si>
  <si>
    <r>
      <t>Verifica dosaggio</t>
    </r>
    <r>
      <rPr>
        <b/>
        <sz val="10"/>
        <rFont val="Arial"/>
        <family val="2"/>
      </rPr>
      <t xml:space="preserve"> (in blu dati da inserire) **</t>
    </r>
  </si>
  <si>
    <t>(*): Se presente; altrimenti, indicare "0"</t>
  </si>
  <si>
    <t>(**): Nel caso l'etichetta preveda una dose minima di utilizzo, un eventuale sotto dosaggio, se non giustificato dal beneficiario, potrà essere rilevato come infrazione nella colonna "Rispetto modalità utilizzo" descrivendo nelle "NOTE" quanto riscontrato.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</si>
</sst>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10]dddd\ d\ mmmm\ yyyy"/>
    <numFmt numFmtId="171" formatCode="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00000"/>
    <numFmt numFmtId="180" formatCode="0.00000000000"/>
    <numFmt numFmtId="181" formatCode="0.000000000000"/>
    <numFmt numFmtId="182" formatCode="0.0000000000000"/>
    <numFmt numFmtId="183" formatCode="0.00000000000000"/>
    <numFmt numFmtId="184" formatCode="0.000000000000000"/>
    <numFmt numFmtId="185" formatCode="0.0000000000000000"/>
    <numFmt numFmtId="186" formatCode="0.00000000000000000"/>
    <numFmt numFmtId="187" formatCode="#,##0.0000"/>
    <numFmt numFmtId="188" formatCode="#,##0.0"/>
    <numFmt numFmtId="189" formatCode="dd/mm/yy;@"/>
  </numFmts>
  <fonts count="53">
    <font>
      <sz val="10"/>
      <name val="Arial"/>
      <family val="0"/>
    </font>
    <font>
      <u val="single"/>
      <sz val="10"/>
      <color indexed="12"/>
      <name val="Arial"/>
      <family val="2"/>
    </font>
    <font>
      <u val="single"/>
      <sz val="10"/>
      <color indexed="36"/>
      <name val="Arial"/>
      <family val="2"/>
    </font>
    <font>
      <b/>
      <sz val="12"/>
      <name val="Arial"/>
      <family val="2"/>
    </font>
    <font>
      <b/>
      <sz val="10"/>
      <name val="Arial"/>
      <family val="2"/>
    </font>
    <font>
      <b/>
      <sz val="11"/>
      <name val="Arial"/>
      <family val="2"/>
    </font>
    <font>
      <b/>
      <sz val="9"/>
      <color indexed="12"/>
      <name val="Arial"/>
      <family val="2"/>
    </font>
    <font>
      <sz val="10"/>
      <color indexed="12"/>
      <name val="Arial"/>
      <family val="2"/>
    </font>
    <font>
      <sz val="12"/>
      <name val="Arial"/>
      <family val="2"/>
    </font>
    <font>
      <b/>
      <sz val="9"/>
      <name val="Tahoma"/>
      <family val="2"/>
    </font>
    <font>
      <sz val="9"/>
      <name val="Tahoma"/>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12"/>
      <name val="Arial"/>
      <family val="2"/>
    </font>
    <font>
      <b/>
      <sz val="12"/>
      <color indexed="30"/>
      <name val="Arial"/>
      <family val="2"/>
    </font>
    <font>
      <b/>
      <sz val="11"/>
      <color indexed="3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A0FD4"/>
      <name val="Arial"/>
      <family val="2"/>
    </font>
    <font>
      <b/>
      <sz val="11"/>
      <color rgb="FF0A0FD4"/>
      <name val="Arial"/>
      <family val="2"/>
    </font>
    <font>
      <b/>
      <sz val="12"/>
      <color rgb="FF0070C0"/>
      <name val="Arial"/>
      <family val="2"/>
    </font>
    <font>
      <b/>
      <sz val="11"/>
      <color rgb="FF0070C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11">
    <xf numFmtId="0" fontId="0" fillId="0" borderId="0" xfId="0" applyAlignment="1">
      <alignment/>
    </xf>
    <xf numFmtId="0" fontId="0" fillId="0" borderId="0" xfId="0" applyBorder="1" applyAlignment="1">
      <alignment/>
    </xf>
    <xf numFmtId="0" fontId="3" fillId="0" borderId="10" xfId="0" applyFont="1" applyBorder="1" applyAlignment="1" applyProtection="1">
      <alignment vertical="center" wrapText="1"/>
      <protection/>
    </xf>
    <xf numFmtId="0" fontId="48" fillId="0" borderId="11"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48" fillId="0" borderId="13" xfId="0" applyFont="1" applyBorder="1" applyAlignment="1" applyProtection="1">
      <alignment horizontal="center" vertical="center"/>
      <protection locked="0"/>
    </xf>
    <xf numFmtId="2" fontId="48" fillId="0" borderId="12" xfId="0" applyNumberFormat="1" applyFont="1" applyBorder="1" applyAlignment="1" applyProtection="1">
      <alignment horizontal="center" vertical="center"/>
      <protection locked="0"/>
    </xf>
    <xf numFmtId="14" fontId="48" fillId="0" borderId="12" xfId="0" applyNumberFormat="1" applyFont="1" applyBorder="1" applyAlignment="1" applyProtection="1">
      <alignment horizontal="center" vertical="center"/>
      <protection locked="0"/>
    </xf>
    <xf numFmtId="0" fontId="4" fillId="0" borderId="13" xfId="0" applyFont="1" applyBorder="1" applyAlignment="1">
      <alignment horizontal="center" vertical="center"/>
    </xf>
    <xf numFmtId="1" fontId="48" fillId="0" borderId="11" xfId="0" applyNumberFormat="1" applyFont="1" applyBorder="1" applyAlignment="1" applyProtection="1">
      <alignment horizontal="center" vertical="center"/>
      <protection locked="0"/>
    </xf>
    <xf numFmtId="1" fontId="0" fillId="0" borderId="12" xfId="0" applyNumberFormat="1" applyFont="1" applyBorder="1" applyAlignment="1">
      <alignment horizontal="center" vertical="center"/>
    </xf>
    <xf numFmtId="0" fontId="0" fillId="0" borderId="0" xfId="0" applyAlignment="1">
      <alignment vertical="center"/>
    </xf>
    <xf numFmtId="0" fontId="48" fillId="0" borderId="14" xfId="0" applyFont="1" applyBorder="1" applyAlignment="1" applyProtection="1">
      <alignment horizontal="center" vertical="center"/>
      <protection locked="0"/>
    </xf>
    <xf numFmtId="0" fontId="48" fillId="0" borderId="15"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2" fontId="48" fillId="0" borderId="15" xfId="0" applyNumberFormat="1" applyFont="1" applyBorder="1" applyAlignment="1" applyProtection="1">
      <alignment horizontal="center" vertical="center"/>
      <protection locked="0"/>
    </xf>
    <xf numFmtId="14" fontId="48" fillId="0" borderId="15" xfId="0" applyNumberFormat="1" applyFont="1" applyBorder="1" applyAlignment="1" applyProtection="1">
      <alignment horizontal="center" vertical="center"/>
      <protection locked="0"/>
    </xf>
    <xf numFmtId="0" fontId="4" fillId="0" borderId="16" xfId="0" applyFont="1" applyBorder="1" applyAlignment="1">
      <alignment horizontal="center" vertical="center"/>
    </xf>
    <xf numFmtId="1" fontId="48" fillId="0" borderId="14" xfId="0" applyNumberFormat="1" applyFont="1" applyBorder="1" applyAlignment="1" applyProtection="1">
      <alignment horizontal="center" vertical="center"/>
      <protection locked="0"/>
    </xf>
    <xf numFmtId="1" fontId="0" fillId="0" borderId="15" xfId="0" applyNumberFormat="1" applyFont="1" applyBorder="1" applyAlignment="1">
      <alignment horizontal="center" vertical="center"/>
    </xf>
    <xf numFmtId="0" fontId="0" fillId="0" borderId="0" xfId="0" applyFont="1" applyAlignment="1">
      <alignment vertical="center"/>
    </xf>
    <xf numFmtId="0" fontId="4" fillId="0" borderId="0" xfId="0" applyFont="1" applyFill="1" applyBorder="1" applyAlignment="1">
      <alignment horizontal="left"/>
    </xf>
    <xf numFmtId="0" fontId="48" fillId="0" borderId="17" xfId="0" applyFont="1" applyBorder="1" applyAlignment="1" applyProtection="1">
      <alignment horizontal="center" vertical="center"/>
      <protection locked="0"/>
    </xf>
    <xf numFmtId="0" fontId="48" fillId="0" borderId="18" xfId="0" applyFont="1" applyBorder="1" applyAlignment="1" applyProtection="1">
      <alignment horizontal="center" vertical="center"/>
      <protection locked="0"/>
    </xf>
    <xf numFmtId="2" fontId="48" fillId="0" borderId="11" xfId="0" applyNumberFormat="1" applyFont="1" applyBorder="1" applyAlignment="1" applyProtection="1">
      <alignment horizontal="center" vertical="center"/>
      <protection locked="0"/>
    </xf>
    <xf numFmtId="2" fontId="48" fillId="0" borderId="14" xfId="0" applyNumberFormat="1" applyFont="1" applyBorder="1" applyAlignment="1" applyProtection="1">
      <alignment horizontal="center" vertical="center"/>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4" fontId="48" fillId="0" borderId="17" xfId="0" applyNumberFormat="1" applyFont="1" applyBorder="1" applyAlignment="1" applyProtection="1">
      <alignment horizontal="center" vertical="center"/>
      <protection locked="0"/>
    </xf>
    <xf numFmtId="4" fontId="48" fillId="0" borderId="18" xfId="0" applyNumberFormat="1" applyFont="1" applyBorder="1" applyAlignment="1" applyProtection="1">
      <alignment horizontal="center" vertical="center"/>
      <protection locked="0"/>
    </xf>
    <xf numFmtId="4" fontId="0" fillId="0" borderId="12" xfId="0" applyNumberFormat="1" applyBorder="1" applyAlignment="1">
      <alignment horizontal="center" vertical="center"/>
    </xf>
    <xf numFmtId="0" fontId="48" fillId="0" borderId="21" xfId="0" applyFont="1" applyBorder="1" applyAlignment="1" applyProtection="1">
      <alignment horizontal="center" vertical="center"/>
      <protection locked="0"/>
    </xf>
    <xf numFmtId="14" fontId="48" fillId="0" borderId="22" xfId="0" applyNumberFormat="1" applyFont="1" applyBorder="1" applyAlignment="1" applyProtection="1">
      <alignment horizontal="center" vertical="center"/>
      <protection locked="0"/>
    </xf>
    <xf numFmtId="0" fontId="48" fillId="0" borderId="22" xfId="0" applyFont="1" applyBorder="1" applyAlignment="1" applyProtection="1">
      <alignment horizontal="center" vertical="center"/>
      <protection locked="0"/>
    </xf>
    <xf numFmtId="4" fontId="48" fillId="0" borderId="22" xfId="0" applyNumberFormat="1"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0" borderId="24" xfId="0" applyFont="1" applyBorder="1" applyAlignment="1" applyProtection="1">
      <alignment horizontal="center" vertical="center"/>
      <protection locked="0"/>
    </xf>
    <xf numFmtId="1" fontId="48" fillId="0" borderId="21" xfId="0" applyNumberFormat="1" applyFont="1" applyBorder="1" applyAlignment="1" applyProtection="1">
      <alignment horizontal="center" vertical="center"/>
      <protection locked="0"/>
    </xf>
    <xf numFmtId="14" fontId="48" fillId="0" borderId="23" xfId="0" applyNumberFormat="1" applyFont="1" applyBorder="1" applyAlignment="1" applyProtection="1">
      <alignment horizontal="center" vertical="center"/>
      <protection locked="0"/>
    </xf>
    <xf numFmtId="1" fontId="0" fillId="0" borderId="23" xfId="0" applyNumberFormat="1" applyFont="1" applyBorder="1" applyAlignment="1">
      <alignment horizontal="center" vertical="center"/>
    </xf>
    <xf numFmtId="0" fontId="4" fillId="0" borderId="24" xfId="0" applyFont="1" applyBorder="1" applyAlignment="1">
      <alignment horizontal="center" vertical="center"/>
    </xf>
    <xf numFmtId="0" fontId="0" fillId="0" borderId="25" xfId="0" applyFont="1" applyBorder="1" applyAlignment="1" applyProtection="1">
      <alignment vertical="center" wrapText="1"/>
      <protection locked="0"/>
    </xf>
    <xf numFmtId="4" fontId="0" fillId="0" borderId="15" xfId="0" applyNumberFormat="1" applyBorder="1" applyAlignment="1">
      <alignment horizontal="center" vertical="center"/>
    </xf>
    <xf numFmtId="2" fontId="7" fillId="0" borderId="12" xfId="0" applyNumberFormat="1" applyFont="1" applyBorder="1" applyAlignment="1" applyProtection="1">
      <alignment/>
      <protection locked="0"/>
    </xf>
    <xf numFmtId="0" fontId="7" fillId="0" borderId="12" xfId="0" applyFont="1" applyBorder="1" applyAlignment="1" applyProtection="1">
      <alignment/>
      <protection locked="0"/>
    </xf>
    <xf numFmtId="189" fontId="7" fillId="0" borderId="12" xfId="0" applyNumberFormat="1" applyFont="1" applyBorder="1" applyAlignment="1" applyProtection="1">
      <alignment/>
      <protection locked="0"/>
    </xf>
    <xf numFmtId="0" fontId="4" fillId="0" borderId="0" xfId="0" applyFont="1" applyBorder="1" applyAlignment="1">
      <alignment/>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0" fillId="0" borderId="12" xfId="0" applyBorder="1" applyAlignment="1">
      <alignment/>
    </xf>
    <xf numFmtId="2" fontId="0" fillId="0" borderId="12" xfId="0" applyNumberFormat="1" applyBorder="1" applyAlignment="1">
      <alignment/>
    </xf>
    <xf numFmtId="0" fontId="3" fillId="0" borderId="0" xfId="0" applyFont="1" applyFill="1" applyBorder="1" applyAlignment="1" applyProtection="1">
      <alignment vertical="center" wrapText="1"/>
      <protection locked="0"/>
    </xf>
    <xf numFmtId="0" fontId="8" fillId="0" borderId="0" xfId="0" applyFont="1" applyBorder="1" applyAlignment="1">
      <alignment vertical="center" wrapText="1"/>
    </xf>
    <xf numFmtId="49" fontId="50" fillId="0" borderId="0" xfId="0" applyNumberFormat="1" applyFont="1" applyBorder="1" applyAlignment="1">
      <alignment horizontal="left" vertical="center" wrapText="1"/>
    </xf>
    <xf numFmtId="0" fontId="3" fillId="0" borderId="23" xfId="0" applyFont="1" applyFill="1" applyBorder="1" applyAlignment="1" applyProtection="1">
      <alignment vertical="center" wrapText="1"/>
      <protection locked="0"/>
    </xf>
    <xf numFmtId="0" fontId="7" fillId="0" borderId="11" xfId="0" applyFont="1" applyFill="1" applyBorder="1" applyAlignment="1" applyProtection="1">
      <alignment/>
      <protection locked="0"/>
    </xf>
    <xf numFmtId="2" fontId="4" fillId="0" borderId="13" xfId="0" applyNumberFormat="1" applyFont="1" applyBorder="1" applyAlignment="1">
      <alignment/>
    </xf>
    <xf numFmtId="0" fontId="7" fillId="0" borderId="14" xfId="0" applyFont="1" applyFill="1" applyBorder="1" applyAlignment="1" applyProtection="1">
      <alignment/>
      <protection locked="0"/>
    </xf>
    <xf numFmtId="2" fontId="7" fillId="0" borderId="15" xfId="0" applyNumberFormat="1" applyFont="1" applyBorder="1" applyAlignment="1" applyProtection="1">
      <alignment/>
      <protection locked="0"/>
    </xf>
    <xf numFmtId="0" fontId="7" fillId="0" borderId="15" xfId="0" applyFont="1" applyBorder="1" applyAlignment="1" applyProtection="1">
      <alignment/>
      <protection locked="0"/>
    </xf>
    <xf numFmtId="189" fontId="7" fillId="0" borderId="15" xfId="0" applyNumberFormat="1" applyFont="1" applyBorder="1" applyAlignment="1" applyProtection="1">
      <alignment/>
      <protection locked="0"/>
    </xf>
    <xf numFmtId="0" fontId="0" fillId="0" borderId="15" xfId="0" applyBorder="1" applyAlignment="1">
      <alignment/>
    </xf>
    <xf numFmtId="2" fontId="0" fillId="0" borderId="15" xfId="0" applyNumberFormat="1" applyBorder="1" applyAlignment="1">
      <alignment/>
    </xf>
    <xf numFmtId="2" fontId="4" fillId="0" borderId="16" xfId="0" applyNumberFormat="1" applyFont="1" applyBorder="1" applyAlignment="1">
      <alignment/>
    </xf>
    <xf numFmtId="2" fontId="48" fillId="0" borderId="26" xfId="0" applyNumberFormat="1" applyFont="1" applyBorder="1" applyAlignment="1" applyProtection="1">
      <alignment horizontal="center" vertical="center"/>
      <protection locked="0"/>
    </xf>
    <xf numFmtId="2" fontId="48" fillId="0" borderId="27" xfId="0" applyNumberFormat="1" applyFont="1" applyBorder="1" applyAlignment="1" applyProtection="1">
      <alignment horizontal="center" vertical="center"/>
      <protection locked="0"/>
    </xf>
    <xf numFmtId="4" fontId="0" fillId="0" borderId="27" xfId="0" applyNumberFormat="1" applyBorder="1" applyAlignment="1">
      <alignment horizontal="center" vertical="center"/>
    </xf>
    <xf numFmtId="0" fontId="4" fillId="0" borderId="28" xfId="0" applyFont="1" applyBorder="1" applyAlignment="1">
      <alignment horizontal="center" vertical="center"/>
    </xf>
    <xf numFmtId="49" fontId="49"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1" fillId="0" borderId="21" xfId="0" applyFont="1" applyFill="1" applyBorder="1" applyAlignment="1">
      <alignment horizontal="center" vertical="center" wrapText="1"/>
    </xf>
    <xf numFmtId="0" fontId="51" fillId="0" borderId="23" xfId="0" applyFont="1" applyBorder="1" applyAlignment="1">
      <alignment horizontal="center" vertical="center" wrapText="1"/>
    </xf>
    <xf numFmtId="0" fontId="51" fillId="0" borderId="2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xf>
    <xf numFmtId="4" fontId="5" fillId="0" borderId="24" xfId="0" applyNumberFormat="1" applyFont="1" applyBorder="1" applyAlignment="1">
      <alignment/>
    </xf>
    <xf numFmtId="0" fontId="5" fillId="0" borderId="14" xfId="0" applyFont="1" applyFill="1" applyBorder="1" applyAlignment="1">
      <alignment/>
    </xf>
    <xf numFmtId="4" fontId="5" fillId="0" borderId="16" xfId="0" applyNumberFormat="1" applyFont="1" applyBorder="1" applyAlignment="1">
      <alignment/>
    </xf>
    <xf numFmtId="0" fontId="48" fillId="0" borderId="12" xfId="0" applyFont="1" applyBorder="1" applyAlignment="1" applyProtection="1">
      <alignment horizontal="center" vertical="center" wrapText="1"/>
      <protection locked="0"/>
    </xf>
    <xf numFmtId="0" fontId="48" fillId="0" borderId="15" xfId="0" applyFont="1" applyBorder="1" applyAlignment="1" applyProtection="1">
      <alignment horizontal="center" vertical="center" wrapText="1"/>
      <protection locked="0"/>
    </xf>
    <xf numFmtId="0" fontId="0" fillId="0" borderId="19" xfId="0" applyFont="1" applyBorder="1" applyAlignment="1" applyProtection="1">
      <alignment vertical="center" wrapText="1"/>
      <protection locked="0"/>
    </xf>
    <xf numFmtId="0" fontId="0" fillId="0" borderId="0" xfId="0" applyFont="1" applyFill="1" applyBorder="1" applyAlignment="1">
      <alignment horizontal="left"/>
    </xf>
    <xf numFmtId="49" fontId="3" fillId="0" borderId="29" xfId="0" applyNumberFormat="1" applyFont="1" applyBorder="1" applyAlignment="1" applyProtection="1">
      <alignment horizontal="center" vertical="center"/>
      <protection locked="0"/>
    </xf>
    <xf numFmtId="49" fontId="50" fillId="0" borderId="23" xfId="0" applyNumberFormat="1"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30" xfId="0" applyFont="1" applyBorder="1" applyAlignment="1">
      <alignment horizontal="center" vertical="center" wrapText="1"/>
    </xf>
    <xf numFmtId="0" fontId="0" fillId="0" borderId="31" xfId="0" applyBorder="1" applyAlignment="1">
      <alignment horizontal="center" vertical="center" wrapText="1"/>
    </xf>
    <xf numFmtId="49" fontId="3" fillId="0" borderId="32" xfId="0" applyNumberFormat="1" applyFont="1" applyBorder="1" applyAlignment="1" applyProtection="1">
      <alignment vertical="center" wrapText="1"/>
      <protection locked="0"/>
    </xf>
    <xf numFmtId="49" fontId="3" fillId="0" borderId="29" xfId="0" applyNumberFormat="1" applyFont="1" applyBorder="1" applyAlignment="1" applyProtection="1">
      <alignment vertical="center" wrapText="1"/>
      <protection locked="0"/>
    </xf>
    <xf numFmtId="49" fontId="0" fillId="0" borderId="32" xfId="0" applyNumberFormat="1" applyBorder="1" applyAlignment="1" applyProtection="1">
      <alignment vertical="center" wrapText="1"/>
      <protection locked="0"/>
    </xf>
    <xf numFmtId="49" fontId="0" fillId="0" borderId="29" xfId="0" applyNumberFormat="1" applyBorder="1" applyAlignment="1" applyProtection="1">
      <alignment vertical="center" wrapText="1"/>
      <protection locked="0"/>
    </xf>
    <xf numFmtId="49" fontId="3" fillId="0" borderId="10"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32" xfId="0" applyBorder="1" applyAlignment="1">
      <alignment vertical="center" wrapText="1"/>
    </xf>
    <xf numFmtId="0" fontId="3" fillId="0" borderId="21" xfId="0" applyFont="1" applyFill="1" applyBorder="1" applyAlignment="1" applyProtection="1">
      <alignment vertical="center" wrapText="1"/>
      <protection locked="0"/>
    </xf>
    <xf numFmtId="0" fontId="8" fillId="0" borderId="23" xfId="0" applyFont="1" applyBorder="1" applyAlignment="1">
      <alignment vertical="center" wrapText="1"/>
    </xf>
    <xf numFmtId="0" fontId="3" fillId="0" borderId="14" xfId="0" applyFont="1" applyFill="1" applyBorder="1" applyAlignment="1" applyProtection="1">
      <alignment vertical="center" wrapText="1"/>
      <protection locked="0"/>
    </xf>
    <xf numFmtId="0" fontId="8" fillId="0" borderId="15" xfId="0" applyFont="1" applyBorder="1" applyAlignment="1">
      <alignment vertical="center" wrapText="1"/>
    </xf>
    <xf numFmtId="49" fontId="50" fillId="0" borderId="15" xfId="0" applyNumberFormat="1" applyFont="1" applyBorder="1" applyAlignment="1">
      <alignment horizontal="left" vertical="center" wrapText="1"/>
    </xf>
    <xf numFmtId="49" fontId="50" fillId="0" borderId="16" xfId="0" applyNumberFormat="1" applyFont="1" applyBorder="1" applyAlignment="1">
      <alignment horizontal="left" vertical="center" wrapText="1"/>
    </xf>
    <xf numFmtId="49" fontId="50" fillId="0" borderId="23" xfId="0" applyNumberFormat="1" applyFont="1" applyBorder="1" applyAlignment="1" applyProtection="1">
      <alignment horizontal="left" vertical="center" wrapText="1"/>
      <protection/>
    </xf>
    <xf numFmtId="49" fontId="50" fillId="0" borderId="24" xfId="0" applyNumberFormat="1" applyFont="1" applyBorder="1" applyAlignment="1" applyProtection="1">
      <alignment horizontal="left" vertical="center" wrapText="1"/>
      <protection/>
    </xf>
    <xf numFmtId="0" fontId="4" fillId="0" borderId="0" xfId="0" applyFont="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34"/>
  <sheetViews>
    <sheetView tabSelected="1" zoomScalePageLayoutView="0" workbookViewId="0" topLeftCell="A1">
      <pane xSplit="7" ySplit="3" topLeftCell="H4" activePane="bottomRight" state="frozen"/>
      <selection pane="topLeft" activeCell="A1" sqref="A1"/>
      <selection pane="topRight" activeCell="E1" sqref="E1"/>
      <selection pane="bottomLeft" activeCell="A4" sqref="A4"/>
      <selection pane="bottomRight" activeCell="B1" sqref="B1:J1"/>
    </sheetView>
  </sheetViews>
  <sheetFormatPr defaultColWidth="9.140625" defaultRowHeight="12.75"/>
  <cols>
    <col min="1" max="1" width="17.00390625" style="0" customWidth="1"/>
    <col min="2" max="2" width="12.57421875" style="0" bestFit="1" customWidth="1"/>
    <col min="3" max="3" width="13.421875" style="0" bestFit="1" customWidth="1"/>
    <col min="4" max="4" width="11.140625" style="0" bestFit="1" customWidth="1"/>
    <col min="5" max="5" width="13.140625" style="0" bestFit="1" customWidth="1"/>
    <col min="6" max="6" width="8.140625" style="0" bestFit="1" customWidth="1"/>
    <col min="7" max="7" width="11.421875" style="0" bestFit="1" customWidth="1"/>
    <col min="8" max="8" width="10.7109375" style="0" customWidth="1"/>
    <col min="9" max="9" width="9.8515625" style="0" bestFit="1" customWidth="1"/>
    <col min="10" max="10" width="10.8515625" style="0" bestFit="1" customWidth="1"/>
    <col min="11" max="11" width="10.00390625" style="0" customWidth="1"/>
    <col min="12" max="12" width="11.421875" style="0" bestFit="1" customWidth="1"/>
    <col min="13" max="13" width="11.28125" style="0" bestFit="1" customWidth="1"/>
    <col min="14" max="14" width="13.7109375" style="0" bestFit="1" customWidth="1"/>
    <col min="15" max="15" width="11.140625" style="0" customWidth="1"/>
    <col min="16" max="16" width="14.28125" style="0" bestFit="1" customWidth="1"/>
    <col min="17" max="17" width="10.8515625" style="0" bestFit="1" customWidth="1"/>
    <col min="18" max="18" width="15.8515625" style="0" bestFit="1" customWidth="1"/>
    <col min="19" max="19" width="22.00390625" style="0" customWidth="1"/>
  </cols>
  <sheetData>
    <row r="1" spans="1:19" ht="23.25" customHeight="1" thickBot="1">
      <c r="A1" s="2" t="s">
        <v>0</v>
      </c>
      <c r="B1" s="95"/>
      <c r="C1" s="97"/>
      <c r="D1" s="97"/>
      <c r="E1" s="97"/>
      <c r="F1" s="97"/>
      <c r="G1" s="97"/>
      <c r="H1" s="97"/>
      <c r="I1" s="97"/>
      <c r="J1" s="98"/>
      <c r="K1" s="2" t="s">
        <v>29</v>
      </c>
      <c r="L1" s="95"/>
      <c r="M1" s="95"/>
      <c r="N1" s="96"/>
      <c r="O1" s="99" t="s">
        <v>37</v>
      </c>
      <c r="P1" s="100"/>
      <c r="Q1" s="100"/>
      <c r="R1" s="101"/>
      <c r="S1" s="85"/>
    </row>
    <row r="2" spans="1:19" ht="21" customHeight="1">
      <c r="A2" s="87" t="s">
        <v>22</v>
      </c>
      <c r="B2" s="88"/>
      <c r="C2" s="88"/>
      <c r="D2" s="88"/>
      <c r="E2" s="89"/>
      <c r="F2" s="89"/>
      <c r="G2" s="89"/>
      <c r="H2" s="89"/>
      <c r="I2" s="89"/>
      <c r="J2" s="90"/>
      <c r="K2" s="87" t="s">
        <v>44</v>
      </c>
      <c r="L2" s="91"/>
      <c r="M2" s="91"/>
      <c r="N2" s="92"/>
      <c r="O2" s="87" t="s">
        <v>25</v>
      </c>
      <c r="P2" s="91"/>
      <c r="Q2" s="91"/>
      <c r="R2" s="92"/>
      <c r="S2" s="93" t="s">
        <v>14</v>
      </c>
    </row>
    <row r="3" spans="1:19" ht="135.75" thickBot="1">
      <c r="A3" s="47" t="s">
        <v>2</v>
      </c>
      <c r="B3" s="48" t="s">
        <v>15</v>
      </c>
      <c r="C3" s="48" t="s">
        <v>27</v>
      </c>
      <c r="D3" s="48" t="s">
        <v>9</v>
      </c>
      <c r="E3" s="48" t="s">
        <v>18</v>
      </c>
      <c r="F3" s="48" t="s">
        <v>21</v>
      </c>
      <c r="G3" s="48" t="s">
        <v>26</v>
      </c>
      <c r="H3" s="48" t="s">
        <v>20</v>
      </c>
      <c r="I3" s="48" t="s">
        <v>3</v>
      </c>
      <c r="J3" s="49" t="s">
        <v>28</v>
      </c>
      <c r="K3" s="47" t="s">
        <v>19</v>
      </c>
      <c r="L3" s="69" t="s">
        <v>1</v>
      </c>
      <c r="M3" s="70" t="s">
        <v>10</v>
      </c>
      <c r="N3" s="71" t="s">
        <v>11</v>
      </c>
      <c r="O3" s="47" t="s">
        <v>24</v>
      </c>
      <c r="P3" s="48" t="s">
        <v>12</v>
      </c>
      <c r="Q3" s="70" t="s">
        <v>17</v>
      </c>
      <c r="R3" s="71" t="s">
        <v>13</v>
      </c>
      <c r="S3" s="94"/>
    </row>
    <row r="4" spans="1:21" s="11" customFormat="1" ht="24.75" customHeight="1">
      <c r="A4" s="31" t="s">
        <v>5</v>
      </c>
      <c r="B4" s="32"/>
      <c r="C4" s="33"/>
      <c r="D4" s="34"/>
      <c r="E4" s="81" t="s">
        <v>4</v>
      </c>
      <c r="F4" s="35" t="s">
        <v>6</v>
      </c>
      <c r="G4" s="35" t="s">
        <v>7</v>
      </c>
      <c r="H4" s="35" t="s">
        <v>6</v>
      </c>
      <c r="I4" s="35" t="s">
        <v>6</v>
      </c>
      <c r="J4" s="36" t="s">
        <v>6</v>
      </c>
      <c r="K4" s="65" t="s">
        <v>8</v>
      </c>
      <c r="L4" s="66" t="s">
        <v>16</v>
      </c>
      <c r="M4" s="67" t="e">
        <f>ROUND(K4/D4,2)</f>
        <v>#VALUE!</v>
      </c>
      <c r="N4" s="68" t="e">
        <f>IF(M4&lt;=L4,"conforme","non conforme")</f>
        <v>#VALUE!</v>
      </c>
      <c r="O4" s="37" t="s">
        <v>23</v>
      </c>
      <c r="P4" s="38"/>
      <c r="Q4" s="39">
        <f aca="true" t="shared" si="0" ref="Q4:Q24">P4-B4</f>
        <v>0</v>
      </c>
      <c r="R4" s="40" t="str">
        <f>IF(Q4&gt;=O4,"conforme","non conforme")</f>
        <v>non conforme</v>
      </c>
      <c r="S4" s="41"/>
      <c r="T4" s="20"/>
      <c r="U4" s="20"/>
    </row>
    <row r="5" spans="1:19" s="11" customFormat="1" ht="24.75" customHeight="1">
      <c r="A5" s="3" t="s">
        <v>5</v>
      </c>
      <c r="B5" s="22"/>
      <c r="C5" s="22"/>
      <c r="D5" s="28"/>
      <c r="E5" s="81" t="s">
        <v>4</v>
      </c>
      <c r="F5" s="4" t="s">
        <v>6</v>
      </c>
      <c r="G5" s="4" t="s">
        <v>7</v>
      </c>
      <c r="H5" s="4" t="s">
        <v>6</v>
      </c>
      <c r="I5" s="4" t="s">
        <v>6</v>
      </c>
      <c r="J5" s="5" t="s">
        <v>6</v>
      </c>
      <c r="K5" s="24" t="s">
        <v>8</v>
      </c>
      <c r="L5" s="6" t="s">
        <v>16</v>
      </c>
      <c r="M5" s="30" t="e">
        <f aca="true" t="shared" si="1" ref="M5:M24">ROUND(K5/D5,2)</f>
        <v>#VALUE!</v>
      </c>
      <c r="N5" s="8" t="e">
        <f aca="true" t="shared" si="2" ref="N5:N24">IF(M5&lt;=L5,"conforme","non conforme")</f>
        <v>#VALUE!</v>
      </c>
      <c r="O5" s="9" t="s">
        <v>23</v>
      </c>
      <c r="P5" s="7"/>
      <c r="Q5" s="10">
        <f t="shared" si="0"/>
        <v>0</v>
      </c>
      <c r="R5" s="8" t="str">
        <f aca="true" t="shared" si="3" ref="R5:R24">IF(Q5&gt;=O5,"conforme","non conforme")</f>
        <v>non conforme</v>
      </c>
      <c r="S5" s="26"/>
    </row>
    <row r="6" spans="1:19" s="11" customFormat="1" ht="24.75" customHeight="1">
      <c r="A6" s="3" t="s">
        <v>5</v>
      </c>
      <c r="B6" s="22"/>
      <c r="C6" s="22"/>
      <c r="D6" s="28"/>
      <c r="E6" s="81" t="s">
        <v>4</v>
      </c>
      <c r="F6" s="4" t="s">
        <v>6</v>
      </c>
      <c r="G6" s="4" t="s">
        <v>7</v>
      </c>
      <c r="H6" s="4" t="s">
        <v>6</v>
      </c>
      <c r="I6" s="4" t="s">
        <v>6</v>
      </c>
      <c r="J6" s="5" t="s">
        <v>6</v>
      </c>
      <c r="K6" s="24" t="s">
        <v>8</v>
      </c>
      <c r="L6" s="6" t="s">
        <v>16</v>
      </c>
      <c r="M6" s="30" t="e">
        <f t="shared" si="1"/>
        <v>#VALUE!</v>
      </c>
      <c r="N6" s="8" t="e">
        <f t="shared" si="2"/>
        <v>#VALUE!</v>
      </c>
      <c r="O6" s="9" t="s">
        <v>23</v>
      </c>
      <c r="P6" s="7"/>
      <c r="Q6" s="10">
        <f t="shared" si="0"/>
        <v>0</v>
      </c>
      <c r="R6" s="8" t="str">
        <f t="shared" si="3"/>
        <v>non conforme</v>
      </c>
      <c r="S6" s="83"/>
    </row>
    <row r="7" spans="1:19" s="11" customFormat="1" ht="24.75" customHeight="1">
      <c r="A7" s="3" t="s">
        <v>5</v>
      </c>
      <c r="B7" s="22"/>
      <c r="C7" s="22"/>
      <c r="D7" s="28"/>
      <c r="E7" s="81" t="s">
        <v>4</v>
      </c>
      <c r="F7" s="4" t="s">
        <v>6</v>
      </c>
      <c r="G7" s="4" t="s">
        <v>7</v>
      </c>
      <c r="H7" s="4" t="s">
        <v>6</v>
      </c>
      <c r="I7" s="4" t="s">
        <v>6</v>
      </c>
      <c r="J7" s="5" t="s">
        <v>6</v>
      </c>
      <c r="K7" s="24" t="s">
        <v>8</v>
      </c>
      <c r="L7" s="6" t="s">
        <v>16</v>
      </c>
      <c r="M7" s="30" t="e">
        <f t="shared" si="1"/>
        <v>#VALUE!</v>
      </c>
      <c r="N7" s="8" t="e">
        <f t="shared" si="2"/>
        <v>#VALUE!</v>
      </c>
      <c r="O7" s="9" t="s">
        <v>23</v>
      </c>
      <c r="P7" s="7"/>
      <c r="Q7" s="10">
        <f t="shared" si="0"/>
        <v>0</v>
      </c>
      <c r="R7" s="8" t="str">
        <f t="shared" si="3"/>
        <v>non conforme</v>
      </c>
      <c r="S7" s="26"/>
    </row>
    <row r="8" spans="1:19" s="11" customFormat="1" ht="24.75" customHeight="1">
      <c r="A8" s="3" t="s">
        <v>5</v>
      </c>
      <c r="B8" s="22"/>
      <c r="C8" s="22"/>
      <c r="D8" s="28"/>
      <c r="E8" s="81" t="s">
        <v>4</v>
      </c>
      <c r="F8" s="4" t="s">
        <v>6</v>
      </c>
      <c r="G8" s="4" t="s">
        <v>7</v>
      </c>
      <c r="H8" s="4" t="s">
        <v>6</v>
      </c>
      <c r="I8" s="4" t="s">
        <v>6</v>
      </c>
      <c r="J8" s="5" t="s">
        <v>6</v>
      </c>
      <c r="K8" s="24" t="s">
        <v>8</v>
      </c>
      <c r="L8" s="6" t="s">
        <v>16</v>
      </c>
      <c r="M8" s="30" t="e">
        <f t="shared" si="1"/>
        <v>#VALUE!</v>
      </c>
      <c r="N8" s="8" t="e">
        <f t="shared" si="2"/>
        <v>#VALUE!</v>
      </c>
      <c r="O8" s="9" t="s">
        <v>23</v>
      </c>
      <c r="P8" s="7"/>
      <c r="Q8" s="10">
        <f t="shared" si="0"/>
        <v>0</v>
      </c>
      <c r="R8" s="8" t="str">
        <f t="shared" si="3"/>
        <v>non conforme</v>
      </c>
      <c r="S8" s="26"/>
    </row>
    <row r="9" spans="1:19" s="11" customFormat="1" ht="24.75" customHeight="1">
      <c r="A9" s="3" t="s">
        <v>5</v>
      </c>
      <c r="B9" s="22"/>
      <c r="C9" s="22"/>
      <c r="D9" s="28"/>
      <c r="E9" s="81" t="s">
        <v>4</v>
      </c>
      <c r="F9" s="4" t="s">
        <v>6</v>
      </c>
      <c r="G9" s="4" t="s">
        <v>7</v>
      </c>
      <c r="H9" s="4" t="s">
        <v>6</v>
      </c>
      <c r="I9" s="4" t="s">
        <v>6</v>
      </c>
      <c r="J9" s="5" t="s">
        <v>6</v>
      </c>
      <c r="K9" s="24" t="s">
        <v>8</v>
      </c>
      <c r="L9" s="6" t="s">
        <v>16</v>
      </c>
      <c r="M9" s="30" t="e">
        <f t="shared" si="1"/>
        <v>#VALUE!</v>
      </c>
      <c r="N9" s="8" t="e">
        <f t="shared" si="2"/>
        <v>#VALUE!</v>
      </c>
      <c r="O9" s="9" t="s">
        <v>23</v>
      </c>
      <c r="P9" s="7"/>
      <c r="Q9" s="10">
        <f t="shared" si="0"/>
        <v>0</v>
      </c>
      <c r="R9" s="8" t="str">
        <f t="shared" si="3"/>
        <v>non conforme</v>
      </c>
      <c r="S9" s="26"/>
    </row>
    <row r="10" spans="1:19" s="11" customFormat="1" ht="24.75" customHeight="1">
      <c r="A10" s="3" t="s">
        <v>5</v>
      </c>
      <c r="B10" s="22"/>
      <c r="C10" s="22"/>
      <c r="D10" s="28"/>
      <c r="E10" s="81" t="s">
        <v>4</v>
      </c>
      <c r="F10" s="4" t="s">
        <v>6</v>
      </c>
      <c r="G10" s="4" t="s">
        <v>7</v>
      </c>
      <c r="H10" s="4" t="s">
        <v>6</v>
      </c>
      <c r="I10" s="4" t="s">
        <v>6</v>
      </c>
      <c r="J10" s="5" t="s">
        <v>6</v>
      </c>
      <c r="K10" s="24" t="s">
        <v>8</v>
      </c>
      <c r="L10" s="6" t="s">
        <v>16</v>
      </c>
      <c r="M10" s="30" t="e">
        <f>ROUND(K10/D10,2)</f>
        <v>#VALUE!</v>
      </c>
      <c r="N10" s="8" t="e">
        <f>IF(M10&lt;=L10,"conforme","non conforme")</f>
        <v>#VALUE!</v>
      </c>
      <c r="O10" s="9" t="s">
        <v>23</v>
      </c>
      <c r="P10" s="7"/>
      <c r="Q10" s="10">
        <f>P10-B10</f>
        <v>0</v>
      </c>
      <c r="R10" s="8" t="str">
        <f>IF(Q10&gt;=O10,"conforme","non conforme")</f>
        <v>non conforme</v>
      </c>
      <c r="S10" s="26"/>
    </row>
    <row r="11" spans="1:19" s="11" customFormat="1" ht="24.75" customHeight="1">
      <c r="A11" s="3" t="s">
        <v>5</v>
      </c>
      <c r="B11" s="22"/>
      <c r="C11" s="22"/>
      <c r="D11" s="28"/>
      <c r="E11" s="81" t="s">
        <v>4</v>
      </c>
      <c r="F11" s="4" t="s">
        <v>6</v>
      </c>
      <c r="G11" s="4" t="s">
        <v>7</v>
      </c>
      <c r="H11" s="4" t="s">
        <v>6</v>
      </c>
      <c r="I11" s="4" t="s">
        <v>6</v>
      </c>
      <c r="J11" s="5" t="s">
        <v>6</v>
      </c>
      <c r="K11" s="24" t="s">
        <v>8</v>
      </c>
      <c r="L11" s="6" t="s">
        <v>16</v>
      </c>
      <c r="M11" s="30" t="e">
        <f>ROUND(K11/D11,2)</f>
        <v>#VALUE!</v>
      </c>
      <c r="N11" s="8" t="e">
        <f>IF(M11&lt;=L11,"conforme","non conforme")</f>
        <v>#VALUE!</v>
      </c>
      <c r="O11" s="9" t="s">
        <v>23</v>
      </c>
      <c r="P11" s="7"/>
      <c r="Q11" s="10">
        <f>P11-B11</f>
        <v>0</v>
      </c>
      <c r="R11" s="8" t="str">
        <f>IF(Q11&gt;=O11,"conforme","non conforme")</f>
        <v>non conforme</v>
      </c>
      <c r="S11" s="26"/>
    </row>
    <row r="12" spans="1:19" s="11" customFormat="1" ht="24.75" customHeight="1">
      <c r="A12" s="3" t="s">
        <v>5</v>
      </c>
      <c r="B12" s="22"/>
      <c r="C12" s="22"/>
      <c r="D12" s="28"/>
      <c r="E12" s="81" t="s">
        <v>4</v>
      </c>
      <c r="F12" s="4" t="s">
        <v>6</v>
      </c>
      <c r="G12" s="4" t="s">
        <v>7</v>
      </c>
      <c r="H12" s="4" t="s">
        <v>6</v>
      </c>
      <c r="I12" s="4" t="s">
        <v>6</v>
      </c>
      <c r="J12" s="5" t="s">
        <v>6</v>
      </c>
      <c r="K12" s="24" t="s">
        <v>8</v>
      </c>
      <c r="L12" s="6" t="s">
        <v>16</v>
      </c>
      <c r="M12" s="30" t="e">
        <f>ROUND(K12/D12,2)</f>
        <v>#VALUE!</v>
      </c>
      <c r="N12" s="8" t="e">
        <f>IF(M12&lt;=L12,"conforme","non conforme")</f>
        <v>#VALUE!</v>
      </c>
      <c r="O12" s="9" t="s">
        <v>23</v>
      </c>
      <c r="P12" s="7"/>
      <c r="Q12" s="10">
        <f>P12-B12</f>
        <v>0</v>
      </c>
      <c r="R12" s="8" t="str">
        <f>IF(Q12&gt;=O12,"conforme","non conforme")</f>
        <v>non conforme</v>
      </c>
      <c r="S12" s="26"/>
    </row>
    <row r="13" spans="1:19" s="11" customFormat="1" ht="24.75" customHeight="1">
      <c r="A13" s="3" t="s">
        <v>5</v>
      </c>
      <c r="B13" s="22"/>
      <c r="C13" s="22"/>
      <c r="D13" s="28"/>
      <c r="E13" s="81" t="s">
        <v>4</v>
      </c>
      <c r="F13" s="4" t="s">
        <v>6</v>
      </c>
      <c r="G13" s="4" t="s">
        <v>7</v>
      </c>
      <c r="H13" s="4" t="s">
        <v>6</v>
      </c>
      <c r="I13" s="4" t="s">
        <v>6</v>
      </c>
      <c r="J13" s="5" t="s">
        <v>6</v>
      </c>
      <c r="K13" s="24" t="s">
        <v>8</v>
      </c>
      <c r="L13" s="6" t="s">
        <v>16</v>
      </c>
      <c r="M13" s="30" t="e">
        <f>ROUND(K13/D13,2)</f>
        <v>#VALUE!</v>
      </c>
      <c r="N13" s="8" t="e">
        <f>IF(M13&lt;=L13,"conforme","non conforme")</f>
        <v>#VALUE!</v>
      </c>
      <c r="O13" s="9" t="s">
        <v>23</v>
      </c>
      <c r="P13" s="7"/>
      <c r="Q13" s="10">
        <f>P13-B13</f>
        <v>0</v>
      </c>
      <c r="R13" s="8" t="str">
        <f>IF(Q13&gt;=O13,"conforme","non conforme")</f>
        <v>non conforme</v>
      </c>
      <c r="S13" s="26"/>
    </row>
    <row r="14" spans="1:19" s="11" customFormat="1" ht="24.75" customHeight="1">
      <c r="A14" s="3" t="s">
        <v>5</v>
      </c>
      <c r="B14" s="22"/>
      <c r="C14" s="22"/>
      <c r="D14" s="28"/>
      <c r="E14" s="81" t="s">
        <v>4</v>
      </c>
      <c r="F14" s="4" t="s">
        <v>6</v>
      </c>
      <c r="G14" s="4" t="s">
        <v>7</v>
      </c>
      <c r="H14" s="4" t="s">
        <v>6</v>
      </c>
      <c r="I14" s="4" t="s">
        <v>6</v>
      </c>
      <c r="J14" s="5" t="s">
        <v>6</v>
      </c>
      <c r="K14" s="24" t="s">
        <v>8</v>
      </c>
      <c r="L14" s="6" t="s">
        <v>16</v>
      </c>
      <c r="M14" s="30" t="e">
        <f>ROUND(K14/D14,2)</f>
        <v>#VALUE!</v>
      </c>
      <c r="N14" s="8" t="e">
        <f>IF(M14&lt;=L14,"conforme","non conforme")</f>
        <v>#VALUE!</v>
      </c>
      <c r="O14" s="9" t="s">
        <v>23</v>
      </c>
      <c r="P14" s="7"/>
      <c r="Q14" s="10">
        <f>P14-B14</f>
        <v>0</v>
      </c>
      <c r="R14" s="8" t="str">
        <f>IF(Q14&gt;=O14,"conforme","non conforme")</f>
        <v>non conforme</v>
      </c>
      <c r="S14" s="26"/>
    </row>
    <row r="15" spans="1:19" s="11" customFormat="1" ht="24.75" customHeight="1">
      <c r="A15" s="3" t="s">
        <v>5</v>
      </c>
      <c r="B15" s="22"/>
      <c r="C15" s="22"/>
      <c r="D15" s="28"/>
      <c r="E15" s="81" t="s">
        <v>4</v>
      </c>
      <c r="F15" s="4" t="s">
        <v>6</v>
      </c>
      <c r="G15" s="4" t="s">
        <v>7</v>
      </c>
      <c r="H15" s="4" t="s">
        <v>6</v>
      </c>
      <c r="I15" s="4" t="s">
        <v>6</v>
      </c>
      <c r="J15" s="5" t="s">
        <v>6</v>
      </c>
      <c r="K15" s="24" t="s">
        <v>8</v>
      </c>
      <c r="L15" s="6" t="s">
        <v>16</v>
      </c>
      <c r="M15" s="30" t="e">
        <f t="shared" si="1"/>
        <v>#VALUE!</v>
      </c>
      <c r="N15" s="8" t="e">
        <f t="shared" si="2"/>
        <v>#VALUE!</v>
      </c>
      <c r="O15" s="9" t="s">
        <v>23</v>
      </c>
      <c r="P15" s="7"/>
      <c r="Q15" s="10">
        <f t="shared" si="0"/>
        <v>0</v>
      </c>
      <c r="R15" s="8" t="str">
        <f t="shared" si="3"/>
        <v>non conforme</v>
      </c>
      <c r="S15" s="26"/>
    </row>
    <row r="16" spans="1:19" s="11" customFormat="1" ht="24.75" customHeight="1">
      <c r="A16" s="3" t="s">
        <v>5</v>
      </c>
      <c r="B16" s="22"/>
      <c r="C16" s="22"/>
      <c r="D16" s="28"/>
      <c r="E16" s="81" t="s">
        <v>4</v>
      </c>
      <c r="F16" s="4" t="s">
        <v>6</v>
      </c>
      <c r="G16" s="4" t="s">
        <v>7</v>
      </c>
      <c r="H16" s="4" t="s">
        <v>6</v>
      </c>
      <c r="I16" s="4" t="s">
        <v>6</v>
      </c>
      <c r="J16" s="5" t="s">
        <v>6</v>
      </c>
      <c r="K16" s="24" t="s">
        <v>8</v>
      </c>
      <c r="L16" s="6" t="s">
        <v>16</v>
      </c>
      <c r="M16" s="30" t="e">
        <f t="shared" si="1"/>
        <v>#VALUE!</v>
      </c>
      <c r="N16" s="8" t="e">
        <f t="shared" si="2"/>
        <v>#VALUE!</v>
      </c>
      <c r="O16" s="9" t="s">
        <v>23</v>
      </c>
      <c r="P16" s="7"/>
      <c r="Q16" s="10">
        <f t="shared" si="0"/>
        <v>0</v>
      </c>
      <c r="R16" s="8" t="str">
        <f t="shared" si="3"/>
        <v>non conforme</v>
      </c>
      <c r="S16" s="26"/>
    </row>
    <row r="17" spans="1:19" s="11" customFormat="1" ht="24.75" customHeight="1">
      <c r="A17" s="3" t="s">
        <v>5</v>
      </c>
      <c r="B17" s="22"/>
      <c r="C17" s="22"/>
      <c r="D17" s="28"/>
      <c r="E17" s="81" t="s">
        <v>4</v>
      </c>
      <c r="F17" s="4" t="s">
        <v>6</v>
      </c>
      <c r="G17" s="4" t="s">
        <v>7</v>
      </c>
      <c r="H17" s="4" t="s">
        <v>6</v>
      </c>
      <c r="I17" s="4" t="s">
        <v>6</v>
      </c>
      <c r="J17" s="5" t="s">
        <v>6</v>
      </c>
      <c r="K17" s="24" t="s">
        <v>8</v>
      </c>
      <c r="L17" s="6" t="s">
        <v>16</v>
      </c>
      <c r="M17" s="30" t="e">
        <f t="shared" si="1"/>
        <v>#VALUE!</v>
      </c>
      <c r="N17" s="8" t="e">
        <f t="shared" si="2"/>
        <v>#VALUE!</v>
      </c>
      <c r="O17" s="9" t="s">
        <v>23</v>
      </c>
      <c r="P17" s="7"/>
      <c r="Q17" s="10">
        <f t="shared" si="0"/>
        <v>0</v>
      </c>
      <c r="R17" s="8" t="str">
        <f t="shared" si="3"/>
        <v>non conforme</v>
      </c>
      <c r="S17" s="26"/>
    </row>
    <row r="18" spans="1:19" s="11" customFormat="1" ht="24.75" customHeight="1">
      <c r="A18" s="3" t="s">
        <v>5</v>
      </c>
      <c r="B18" s="22"/>
      <c r="C18" s="22"/>
      <c r="D18" s="28"/>
      <c r="E18" s="81" t="s">
        <v>4</v>
      </c>
      <c r="F18" s="4" t="s">
        <v>6</v>
      </c>
      <c r="G18" s="4" t="s">
        <v>7</v>
      </c>
      <c r="H18" s="4" t="s">
        <v>6</v>
      </c>
      <c r="I18" s="4" t="s">
        <v>6</v>
      </c>
      <c r="J18" s="5" t="s">
        <v>6</v>
      </c>
      <c r="K18" s="24" t="s">
        <v>8</v>
      </c>
      <c r="L18" s="6" t="s">
        <v>16</v>
      </c>
      <c r="M18" s="30" t="e">
        <f t="shared" si="1"/>
        <v>#VALUE!</v>
      </c>
      <c r="N18" s="8" t="e">
        <f t="shared" si="2"/>
        <v>#VALUE!</v>
      </c>
      <c r="O18" s="9" t="s">
        <v>23</v>
      </c>
      <c r="P18" s="7"/>
      <c r="Q18" s="10">
        <f t="shared" si="0"/>
        <v>0</v>
      </c>
      <c r="R18" s="8" t="str">
        <f t="shared" si="3"/>
        <v>non conforme</v>
      </c>
      <c r="S18" s="26"/>
    </row>
    <row r="19" spans="1:19" s="11" customFormat="1" ht="24.75" customHeight="1">
      <c r="A19" s="3" t="s">
        <v>5</v>
      </c>
      <c r="B19" s="22"/>
      <c r="C19" s="22"/>
      <c r="D19" s="28"/>
      <c r="E19" s="81" t="s">
        <v>4</v>
      </c>
      <c r="F19" s="4" t="s">
        <v>6</v>
      </c>
      <c r="G19" s="4" t="s">
        <v>7</v>
      </c>
      <c r="H19" s="4" t="s">
        <v>6</v>
      </c>
      <c r="I19" s="4" t="s">
        <v>6</v>
      </c>
      <c r="J19" s="5" t="s">
        <v>6</v>
      </c>
      <c r="K19" s="24" t="s">
        <v>8</v>
      </c>
      <c r="L19" s="6" t="s">
        <v>16</v>
      </c>
      <c r="M19" s="30" t="e">
        <f t="shared" si="1"/>
        <v>#VALUE!</v>
      </c>
      <c r="N19" s="8" t="e">
        <f t="shared" si="2"/>
        <v>#VALUE!</v>
      </c>
      <c r="O19" s="9" t="s">
        <v>23</v>
      </c>
      <c r="P19" s="7"/>
      <c r="Q19" s="10">
        <f t="shared" si="0"/>
        <v>0</v>
      </c>
      <c r="R19" s="8" t="str">
        <f t="shared" si="3"/>
        <v>non conforme</v>
      </c>
      <c r="S19" s="26"/>
    </row>
    <row r="20" spans="1:19" s="11" customFormat="1" ht="24.75" customHeight="1">
      <c r="A20" s="3" t="s">
        <v>5</v>
      </c>
      <c r="B20" s="22"/>
      <c r="C20" s="22"/>
      <c r="D20" s="28"/>
      <c r="E20" s="81" t="s">
        <v>4</v>
      </c>
      <c r="F20" s="4" t="s">
        <v>6</v>
      </c>
      <c r="G20" s="4" t="s">
        <v>7</v>
      </c>
      <c r="H20" s="4" t="s">
        <v>6</v>
      </c>
      <c r="I20" s="4" t="s">
        <v>6</v>
      </c>
      <c r="J20" s="5" t="s">
        <v>6</v>
      </c>
      <c r="K20" s="24" t="s">
        <v>8</v>
      </c>
      <c r="L20" s="6" t="s">
        <v>16</v>
      </c>
      <c r="M20" s="30" t="e">
        <f t="shared" si="1"/>
        <v>#VALUE!</v>
      </c>
      <c r="N20" s="8" t="e">
        <f>IF(M20&lt;=L20,"conforme","non conforme")</f>
        <v>#VALUE!</v>
      </c>
      <c r="O20" s="9" t="s">
        <v>23</v>
      </c>
      <c r="P20" s="7"/>
      <c r="Q20" s="10">
        <f t="shared" si="0"/>
        <v>0</v>
      </c>
      <c r="R20" s="8" t="str">
        <f>IF(Q20&gt;=O20,"conforme","non conforme")</f>
        <v>non conforme</v>
      </c>
      <c r="S20" s="26"/>
    </row>
    <row r="21" spans="1:19" s="11" customFormat="1" ht="24.75" customHeight="1">
      <c r="A21" s="3" t="s">
        <v>5</v>
      </c>
      <c r="B21" s="22"/>
      <c r="C21" s="22"/>
      <c r="D21" s="28"/>
      <c r="E21" s="81" t="s">
        <v>4</v>
      </c>
      <c r="F21" s="4" t="s">
        <v>6</v>
      </c>
      <c r="G21" s="4" t="s">
        <v>7</v>
      </c>
      <c r="H21" s="4" t="s">
        <v>6</v>
      </c>
      <c r="I21" s="4" t="s">
        <v>6</v>
      </c>
      <c r="J21" s="5" t="s">
        <v>6</v>
      </c>
      <c r="K21" s="24" t="s">
        <v>8</v>
      </c>
      <c r="L21" s="6" t="s">
        <v>16</v>
      </c>
      <c r="M21" s="30" t="e">
        <f t="shared" si="1"/>
        <v>#VALUE!</v>
      </c>
      <c r="N21" s="8" t="e">
        <f t="shared" si="2"/>
        <v>#VALUE!</v>
      </c>
      <c r="O21" s="9" t="s">
        <v>23</v>
      </c>
      <c r="P21" s="7"/>
      <c r="Q21" s="10">
        <f t="shared" si="0"/>
        <v>0</v>
      </c>
      <c r="R21" s="8" t="str">
        <f t="shared" si="3"/>
        <v>non conforme</v>
      </c>
      <c r="S21" s="26"/>
    </row>
    <row r="22" spans="1:19" s="11" customFormat="1" ht="24.75" customHeight="1">
      <c r="A22" s="3" t="s">
        <v>5</v>
      </c>
      <c r="B22" s="22"/>
      <c r="C22" s="22"/>
      <c r="D22" s="28"/>
      <c r="E22" s="81" t="s">
        <v>4</v>
      </c>
      <c r="F22" s="4" t="s">
        <v>6</v>
      </c>
      <c r="G22" s="4" t="s">
        <v>7</v>
      </c>
      <c r="H22" s="4" t="s">
        <v>6</v>
      </c>
      <c r="I22" s="4" t="s">
        <v>6</v>
      </c>
      <c r="J22" s="5" t="s">
        <v>6</v>
      </c>
      <c r="K22" s="24" t="s">
        <v>8</v>
      </c>
      <c r="L22" s="6" t="s">
        <v>16</v>
      </c>
      <c r="M22" s="30" t="e">
        <f t="shared" si="1"/>
        <v>#VALUE!</v>
      </c>
      <c r="N22" s="8" t="e">
        <f t="shared" si="2"/>
        <v>#VALUE!</v>
      </c>
      <c r="O22" s="9" t="s">
        <v>23</v>
      </c>
      <c r="P22" s="7"/>
      <c r="Q22" s="10">
        <f t="shared" si="0"/>
        <v>0</v>
      </c>
      <c r="R22" s="8" t="str">
        <f t="shared" si="3"/>
        <v>non conforme</v>
      </c>
      <c r="S22" s="26"/>
    </row>
    <row r="23" spans="1:19" s="11" customFormat="1" ht="24.75" customHeight="1">
      <c r="A23" s="3" t="s">
        <v>5</v>
      </c>
      <c r="B23" s="22"/>
      <c r="C23" s="22"/>
      <c r="D23" s="28"/>
      <c r="E23" s="81" t="s">
        <v>4</v>
      </c>
      <c r="F23" s="4" t="s">
        <v>6</v>
      </c>
      <c r="G23" s="4" t="s">
        <v>7</v>
      </c>
      <c r="H23" s="4" t="s">
        <v>6</v>
      </c>
      <c r="I23" s="4" t="s">
        <v>6</v>
      </c>
      <c r="J23" s="5" t="s">
        <v>6</v>
      </c>
      <c r="K23" s="24" t="s">
        <v>8</v>
      </c>
      <c r="L23" s="6" t="s">
        <v>16</v>
      </c>
      <c r="M23" s="30" t="e">
        <f t="shared" si="1"/>
        <v>#VALUE!</v>
      </c>
      <c r="N23" s="8" t="e">
        <f t="shared" si="2"/>
        <v>#VALUE!</v>
      </c>
      <c r="O23" s="9" t="s">
        <v>23</v>
      </c>
      <c r="P23" s="7"/>
      <c r="Q23" s="10">
        <f t="shared" si="0"/>
        <v>0</v>
      </c>
      <c r="R23" s="8" t="str">
        <f t="shared" si="3"/>
        <v>non conforme</v>
      </c>
      <c r="S23" s="26"/>
    </row>
    <row r="24" spans="1:19" s="11" customFormat="1" ht="24.75" customHeight="1" thickBot="1">
      <c r="A24" s="12" t="s">
        <v>5</v>
      </c>
      <c r="B24" s="23"/>
      <c r="C24" s="23"/>
      <c r="D24" s="29"/>
      <c r="E24" s="82" t="s">
        <v>4</v>
      </c>
      <c r="F24" s="13" t="s">
        <v>6</v>
      </c>
      <c r="G24" s="13" t="s">
        <v>7</v>
      </c>
      <c r="H24" s="13" t="s">
        <v>6</v>
      </c>
      <c r="I24" s="13" t="s">
        <v>6</v>
      </c>
      <c r="J24" s="14" t="s">
        <v>6</v>
      </c>
      <c r="K24" s="25" t="s">
        <v>8</v>
      </c>
      <c r="L24" s="15" t="s">
        <v>16</v>
      </c>
      <c r="M24" s="42" t="e">
        <f t="shared" si="1"/>
        <v>#VALUE!</v>
      </c>
      <c r="N24" s="17" t="e">
        <f t="shared" si="2"/>
        <v>#VALUE!</v>
      </c>
      <c r="O24" s="18" t="s">
        <v>23</v>
      </c>
      <c r="P24" s="16"/>
      <c r="Q24" s="19">
        <f t="shared" si="0"/>
        <v>0</v>
      </c>
      <c r="R24" s="17" t="str">
        <f t="shared" si="3"/>
        <v>non conforme</v>
      </c>
      <c r="S24" s="27"/>
    </row>
    <row r="26" spans="1:4" ht="12.75">
      <c r="A26" s="84" t="s">
        <v>45</v>
      </c>
      <c r="B26" s="21"/>
      <c r="C26" s="21"/>
      <c r="D26" s="21"/>
    </row>
    <row r="27" ht="12.75">
      <c r="A27" s="84" t="s">
        <v>46</v>
      </c>
    </row>
    <row r="28" ht="12.75">
      <c r="A28" s="84"/>
    </row>
    <row r="29" ht="12.75">
      <c r="A29" s="84"/>
    </row>
    <row r="30" ht="12.75">
      <c r="A30" s="84"/>
    </row>
    <row r="31" ht="12.75">
      <c r="A31" s="84"/>
    </row>
    <row r="32" ht="12.75">
      <c r="A32" s="84"/>
    </row>
    <row r="33" ht="12.75">
      <c r="A33" s="84"/>
    </row>
    <row r="34" ht="12.75">
      <c r="A34" s="84"/>
    </row>
  </sheetData>
  <sheetProtection sheet="1"/>
  <mergeCells count="7">
    <mergeCell ref="A2:J2"/>
    <mergeCell ref="O2:R2"/>
    <mergeCell ref="S2:S3"/>
    <mergeCell ref="K2:N2"/>
    <mergeCell ref="L1:N1"/>
    <mergeCell ref="B1:J1"/>
    <mergeCell ref="O1:R1"/>
  </mergeCells>
  <printOptions/>
  <pageMargins left="0.2755905511811024" right="0.2755905511811024" top="0.984251968503937" bottom="0.984251968503937" header="0.5118110236220472" footer="0.5118110236220472"/>
  <pageSetup fitToHeight="1" fitToWidth="1"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5" sqref="A5"/>
    </sheetView>
  </sheetViews>
  <sheetFormatPr defaultColWidth="9.140625" defaultRowHeight="12.75"/>
  <cols>
    <col min="1" max="1" width="19.00390625" style="0" customWidth="1"/>
    <col min="2" max="2" width="19.421875" style="0" customWidth="1"/>
    <col min="3" max="3" width="16.140625" style="0" customWidth="1"/>
    <col min="4" max="4" width="15.140625" style="0" customWidth="1"/>
    <col min="5" max="5" width="14.140625" style="0" customWidth="1"/>
    <col min="6" max="6" width="16.7109375" style="0" customWidth="1"/>
    <col min="7" max="7" width="20.57421875" style="0" customWidth="1"/>
    <col min="8" max="8" width="17.140625" style="0" customWidth="1"/>
  </cols>
  <sheetData>
    <row r="1" spans="1:8" ht="19.5" customHeight="1">
      <c r="A1" s="102" t="s">
        <v>37</v>
      </c>
      <c r="B1" s="103"/>
      <c r="C1" s="103"/>
      <c r="D1" s="86">
        <f>Calcolo_PF!S1</f>
        <v>0</v>
      </c>
      <c r="E1" s="55" t="s">
        <v>29</v>
      </c>
      <c r="F1" s="108">
        <f>Calcolo_PF!L1</f>
        <v>0</v>
      </c>
      <c r="G1" s="108"/>
      <c r="H1" s="109"/>
    </row>
    <row r="2" spans="1:8" ht="33.75" customHeight="1" thickBot="1">
      <c r="A2" s="104" t="s">
        <v>38</v>
      </c>
      <c r="B2" s="105"/>
      <c r="C2" s="106">
        <f>Calcolo_PF!B1</f>
        <v>0</v>
      </c>
      <c r="D2" s="106"/>
      <c r="E2" s="106"/>
      <c r="F2" s="106"/>
      <c r="G2" s="106"/>
      <c r="H2" s="107"/>
    </row>
    <row r="3" spans="1:8" s="1" customFormat="1" ht="9.75" customHeight="1" thickBot="1">
      <c r="A3" s="52"/>
      <c r="B3" s="53"/>
      <c r="C3" s="54"/>
      <c r="D3" s="54"/>
      <c r="E3" s="54"/>
      <c r="F3" s="54"/>
      <c r="G3" s="54"/>
      <c r="H3" s="54"/>
    </row>
    <row r="4" spans="1:8" ht="43.5" customHeight="1">
      <c r="A4" s="72" t="s">
        <v>41</v>
      </c>
      <c r="B4" s="73" t="s">
        <v>35</v>
      </c>
      <c r="C4" s="73" t="s">
        <v>36</v>
      </c>
      <c r="D4" s="74" t="s">
        <v>30</v>
      </c>
      <c r="E4" s="74" t="s">
        <v>31</v>
      </c>
      <c r="F4" s="75" t="s">
        <v>34</v>
      </c>
      <c r="G4" s="75" t="s">
        <v>39</v>
      </c>
      <c r="H4" s="76" t="s">
        <v>40</v>
      </c>
    </row>
    <row r="5" spans="1:8" ht="12.75">
      <c r="A5" s="56"/>
      <c r="B5" s="43"/>
      <c r="C5" s="44"/>
      <c r="D5" s="45"/>
      <c r="E5" s="45"/>
      <c r="F5" s="50">
        <f>SUMIF(Calcolo_PF!$E$4:$E$24,Magazzino!A5,Calcolo_PF!$K$4:$K$24)</f>
        <v>0</v>
      </c>
      <c r="G5" s="51">
        <f aca="true" t="shared" si="0" ref="G5:G39">SUMIF($A$5:$A$39,A5,$B$5:$B$39)</f>
        <v>0</v>
      </c>
      <c r="H5" s="57">
        <f aca="true" t="shared" si="1" ref="H5:H39">G5-F5</f>
        <v>0</v>
      </c>
    </row>
    <row r="6" spans="1:8" ht="12.75">
      <c r="A6" s="56"/>
      <c r="B6" s="43"/>
      <c r="C6" s="44"/>
      <c r="D6" s="45"/>
      <c r="E6" s="45"/>
      <c r="F6" s="50">
        <f>SUMIF(Calcolo_PF!$E$4:$E$24,Magazzino!A6,Calcolo_PF!$K$4:$K$24)</f>
        <v>0</v>
      </c>
      <c r="G6" s="51">
        <f t="shared" si="0"/>
        <v>0</v>
      </c>
      <c r="H6" s="57">
        <f t="shared" si="1"/>
        <v>0</v>
      </c>
    </row>
    <row r="7" spans="1:8" ht="12.75">
      <c r="A7" s="56"/>
      <c r="B7" s="43"/>
      <c r="C7" s="44"/>
      <c r="D7" s="45"/>
      <c r="E7" s="45"/>
      <c r="F7" s="50">
        <f>SUMIF(Calcolo_PF!$E$4:$E$24,Magazzino!A7,Calcolo_PF!$K$4:$K$24)</f>
        <v>0</v>
      </c>
      <c r="G7" s="51">
        <f t="shared" si="0"/>
        <v>0</v>
      </c>
      <c r="H7" s="57">
        <f t="shared" si="1"/>
        <v>0</v>
      </c>
    </row>
    <row r="8" spans="1:8" ht="12.75">
      <c r="A8" s="56"/>
      <c r="B8" s="43"/>
      <c r="C8" s="44"/>
      <c r="D8" s="45"/>
      <c r="E8" s="45"/>
      <c r="F8" s="50">
        <f>SUMIF(Calcolo_PF!$E$4:$E$24,Magazzino!A8,Calcolo_PF!$K$4:$K$24)</f>
        <v>0</v>
      </c>
      <c r="G8" s="51">
        <f t="shared" si="0"/>
        <v>0</v>
      </c>
      <c r="H8" s="57">
        <f t="shared" si="1"/>
        <v>0</v>
      </c>
    </row>
    <row r="9" spans="1:8" ht="12.75">
      <c r="A9" s="56"/>
      <c r="B9" s="43"/>
      <c r="C9" s="44"/>
      <c r="D9" s="45"/>
      <c r="E9" s="45"/>
      <c r="F9" s="50">
        <f>SUMIF(Calcolo_PF!$E$4:$E$24,Magazzino!A9,Calcolo_PF!$K$4:$K$24)</f>
        <v>0</v>
      </c>
      <c r="G9" s="51">
        <f t="shared" si="0"/>
        <v>0</v>
      </c>
      <c r="H9" s="57">
        <f t="shared" si="1"/>
        <v>0</v>
      </c>
    </row>
    <row r="10" spans="1:8" ht="12.75">
      <c r="A10" s="56"/>
      <c r="B10" s="43"/>
      <c r="C10" s="44"/>
      <c r="D10" s="45"/>
      <c r="E10" s="45"/>
      <c r="F10" s="50">
        <f>SUMIF(Calcolo_PF!$E$4:$E$24,Magazzino!A10,Calcolo_PF!$K$4:$K$24)</f>
        <v>0</v>
      </c>
      <c r="G10" s="51">
        <f t="shared" si="0"/>
        <v>0</v>
      </c>
      <c r="H10" s="57">
        <f t="shared" si="1"/>
        <v>0</v>
      </c>
    </row>
    <row r="11" spans="1:8" ht="12.75">
      <c r="A11" s="56"/>
      <c r="B11" s="43"/>
      <c r="C11" s="44"/>
      <c r="D11" s="45"/>
      <c r="E11" s="45"/>
      <c r="F11" s="50">
        <f>SUMIF(Calcolo_PF!$E$4:$E$24,Magazzino!A11,Calcolo_PF!$K$4:$K$24)</f>
        <v>0</v>
      </c>
      <c r="G11" s="51">
        <f t="shared" si="0"/>
        <v>0</v>
      </c>
      <c r="H11" s="57">
        <f t="shared" si="1"/>
        <v>0</v>
      </c>
    </row>
    <row r="12" spans="1:8" ht="12.75">
      <c r="A12" s="56"/>
      <c r="B12" s="43"/>
      <c r="C12" s="44"/>
      <c r="D12" s="45"/>
      <c r="E12" s="45"/>
      <c r="F12" s="50">
        <f>SUMIF(Calcolo_PF!$E$4:$E$24,Magazzino!A12,Calcolo_PF!$K$4:$K$24)</f>
        <v>0</v>
      </c>
      <c r="G12" s="51">
        <f t="shared" si="0"/>
        <v>0</v>
      </c>
      <c r="H12" s="57">
        <f t="shared" si="1"/>
        <v>0</v>
      </c>
    </row>
    <row r="13" spans="1:8" ht="12.75">
      <c r="A13" s="56"/>
      <c r="B13" s="43"/>
      <c r="C13" s="44"/>
      <c r="D13" s="45"/>
      <c r="E13" s="45"/>
      <c r="F13" s="50">
        <f>SUMIF(Calcolo_PF!$E$4:$E$24,Magazzino!A13,Calcolo_PF!$K$4:$K$24)</f>
        <v>0</v>
      </c>
      <c r="G13" s="51">
        <f t="shared" si="0"/>
        <v>0</v>
      </c>
      <c r="H13" s="57">
        <f t="shared" si="1"/>
        <v>0</v>
      </c>
    </row>
    <row r="14" spans="1:8" ht="12.75">
      <c r="A14" s="56"/>
      <c r="B14" s="43"/>
      <c r="C14" s="44"/>
      <c r="D14" s="45"/>
      <c r="E14" s="45"/>
      <c r="F14" s="50">
        <f>SUMIF(Calcolo_PF!$E$4:$E$24,Magazzino!A14,Calcolo_PF!$K$4:$K$24)</f>
        <v>0</v>
      </c>
      <c r="G14" s="51">
        <f t="shared" si="0"/>
        <v>0</v>
      </c>
      <c r="H14" s="57">
        <f t="shared" si="1"/>
        <v>0</v>
      </c>
    </row>
    <row r="15" spans="1:8" ht="12.75">
      <c r="A15" s="56"/>
      <c r="B15" s="43"/>
      <c r="C15" s="44"/>
      <c r="D15" s="45"/>
      <c r="E15" s="45"/>
      <c r="F15" s="50">
        <f>SUMIF(Calcolo_PF!$E$4:$E$24,Magazzino!A15,Calcolo_PF!$K$4:$K$24)</f>
        <v>0</v>
      </c>
      <c r="G15" s="51">
        <f t="shared" si="0"/>
        <v>0</v>
      </c>
      <c r="H15" s="57">
        <f t="shared" si="1"/>
        <v>0</v>
      </c>
    </row>
    <row r="16" spans="1:8" ht="12.75">
      <c r="A16" s="56"/>
      <c r="B16" s="43"/>
      <c r="C16" s="44"/>
      <c r="D16" s="45"/>
      <c r="E16" s="45"/>
      <c r="F16" s="50">
        <f>SUMIF(Calcolo_PF!$E$4:$E$24,Magazzino!A16,Calcolo_PF!$K$4:$K$24)</f>
        <v>0</v>
      </c>
      <c r="G16" s="51">
        <f t="shared" si="0"/>
        <v>0</v>
      </c>
      <c r="H16" s="57">
        <f t="shared" si="1"/>
        <v>0</v>
      </c>
    </row>
    <row r="17" spans="1:8" ht="12.75">
      <c r="A17" s="56"/>
      <c r="B17" s="43"/>
      <c r="C17" s="44"/>
      <c r="D17" s="45"/>
      <c r="E17" s="45"/>
      <c r="F17" s="50">
        <f>SUMIF(Calcolo_PF!$E$4:$E$24,Magazzino!A17,Calcolo_PF!$K$4:$K$24)</f>
        <v>0</v>
      </c>
      <c r="G17" s="51">
        <f t="shared" si="0"/>
        <v>0</v>
      </c>
      <c r="H17" s="57">
        <f t="shared" si="1"/>
        <v>0</v>
      </c>
    </row>
    <row r="18" spans="1:8" ht="12.75">
      <c r="A18" s="56"/>
      <c r="B18" s="43"/>
      <c r="C18" s="44"/>
      <c r="D18" s="45"/>
      <c r="E18" s="45"/>
      <c r="F18" s="50">
        <f>SUMIF(Calcolo_PF!$E$4:$E$24,Magazzino!A18,Calcolo_PF!$K$4:$K$24)</f>
        <v>0</v>
      </c>
      <c r="G18" s="51">
        <f t="shared" si="0"/>
        <v>0</v>
      </c>
      <c r="H18" s="57">
        <f t="shared" si="1"/>
        <v>0</v>
      </c>
    </row>
    <row r="19" spans="1:8" ht="12.75">
      <c r="A19" s="56"/>
      <c r="B19" s="43"/>
      <c r="C19" s="44"/>
      <c r="D19" s="45"/>
      <c r="E19" s="45"/>
      <c r="F19" s="50">
        <f>SUMIF(Calcolo_PF!$E$4:$E$24,Magazzino!A19,Calcolo_PF!$K$4:$K$24)</f>
        <v>0</v>
      </c>
      <c r="G19" s="51">
        <f t="shared" si="0"/>
        <v>0</v>
      </c>
      <c r="H19" s="57">
        <f t="shared" si="1"/>
        <v>0</v>
      </c>
    </row>
    <row r="20" spans="1:8" ht="12.75">
      <c r="A20" s="56"/>
      <c r="B20" s="43"/>
      <c r="C20" s="44"/>
      <c r="D20" s="45"/>
      <c r="E20" s="45"/>
      <c r="F20" s="50">
        <f>SUMIF(Calcolo_PF!$E$4:$E$24,Magazzino!A20,Calcolo_PF!$K$4:$K$24)</f>
        <v>0</v>
      </c>
      <c r="G20" s="51">
        <f t="shared" si="0"/>
        <v>0</v>
      </c>
      <c r="H20" s="57">
        <f t="shared" si="1"/>
        <v>0</v>
      </c>
    </row>
    <row r="21" spans="1:8" ht="12.75">
      <c r="A21" s="56"/>
      <c r="B21" s="43"/>
      <c r="C21" s="44"/>
      <c r="D21" s="45"/>
      <c r="E21" s="45"/>
      <c r="F21" s="50">
        <f>SUMIF(Calcolo_PF!$E$4:$E$24,Magazzino!A21,Calcolo_PF!$K$4:$K$24)</f>
        <v>0</v>
      </c>
      <c r="G21" s="51">
        <f t="shared" si="0"/>
        <v>0</v>
      </c>
      <c r="H21" s="57">
        <f t="shared" si="1"/>
        <v>0</v>
      </c>
    </row>
    <row r="22" spans="1:8" ht="12.75">
      <c r="A22" s="56"/>
      <c r="B22" s="43"/>
      <c r="C22" s="44"/>
      <c r="D22" s="45"/>
      <c r="E22" s="45"/>
      <c r="F22" s="50">
        <f>SUMIF(Calcolo_PF!$E$4:$E$24,Magazzino!A22,Calcolo_PF!$K$4:$K$24)</f>
        <v>0</v>
      </c>
      <c r="G22" s="51">
        <f t="shared" si="0"/>
        <v>0</v>
      </c>
      <c r="H22" s="57">
        <f t="shared" si="1"/>
        <v>0</v>
      </c>
    </row>
    <row r="23" spans="1:8" ht="12.75">
      <c r="A23" s="56"/>
      <c r="B23" s="43"/>
      <c r="C23" s="44"/>
      <c r="D23" s="45"/>
      <c r="E23" s="45"/>
      <c r="F23" s="50">
        <f>SUMIF(Calcolo_PF!$E$4:$E$24,Magazzino!A23,Calcolo_PF!$K$4:$K$24)</f>
        <v>0</v>
      </c>
      <c r="G23" s="51">
        <f t="shared" si="0"/>
        <v>0</v>
      </c>
      <c r="H23" s="57">
        <f t="shared" si="1"/>
        <v>0</v>
      </c>
    </row>
    <row r="24" spans="1:8" ht="12.75">
      <c r="A24" s="56"/>
      <c r="B24" s="43"/>
      <c r="C24" s="44"/>
      <c r="D24" s="45"/>
      <c r="E24" s="45"/>
      <c r="F24" s="50">
        <f>SUMIF(Calcolo_PF!$E$4:$E$24,Magazzino!A24,Calcolo_PF!$K$4:$K$24)</f>
        <v>0</v>
      </c>
      <c r="G24" s="51">
        <f t="shared" si="0"/>
        <v>0</v>
      </c>
      <c r="H24" s="57">
        <f t="shared" si="1"/>
        <v>0</v>
      </c>
    </row>
    <row r="25" spans="1:8" ht="12.75">
      <c r="A25" s="56"/>
      <c r="B25" s="43"/>
      <c r="C25" s="44"/>
      <c r="D25" s="45"/>
      <c r="E25" s="45"/>
      <c r="F25" s="50">
        <f>SUMIF(Calcolo_PF!$E$4:$E$24,Magazzino!A25,Calcolo_PF!$K$4:$K$24)</f>
        <v>0</v>
      </c>
      <c r="G25" s="51">
        <f t="shared" si="0"/>
        <v>0</v>
      </c>
      <c r="H25" s="57">
        <f t="shared" si="1"/>
        <v>0</v>
      </c>
    </row>
    <row r="26" spans="1:8" ht="12.75">
      <c r="A26" s="56"/>
      <c r="B26" s="43"/>
      <c r="C26" s="44"/>
      <c r="D26" s="45"/>
      <c r="E26" s="45"/>
      <c r="F26" s="50">
        <f>SUMIF(Calcolo_PF!$E$4:$E$24,Magazzino!A26,Calcolo_PF!$K$4:$K$24)</f>
        <v>0</v>
      </c>
      <c r="G26" s="51">
        <f t="shared" si="0"/>
        <v>0</v>
      </c>
      <c r="H26" s="57">
        <f t="shared" si="1"/>
        <v>0</v>
      </c>
    </row>
    <row r="27" spans="1:8" ht="12.75">
      <c r="A27" s="56"/>
      <c r="B27" s="43"/>
      <c r="C27" s="44"/>
      <c r="D27" s="45"/>
      <c r="E27" s="45"/>
      <c r="F27" s="50">
        <f>SUMIF(Calcolo_PF!$E$4:$E$24,Magazzino!A27,Calcolo_PF!$K$4:$K$24)</f>
        <v>0</v>
      </c>
      <c r="G27" s="51">
        <f t="shared" si="0"/>
        <v>0</v>
      </c>
      <c r="H27" s="57">
        <f t="shared" si="1"/>
        <v>0</v>
      </c>
    </row>
    <row r="28" spans="1:8" ht="12.75">
      <c r="A28" s="56"/>
      <c r="B28" s="43"/>
      <c r="C28" s="44"/>
      <c r="D28" s="45"/>
      <c r="E28" s="45"/>
      <c r="F28" s="50">
        <f>SUMIF(Calcolo_PF!$E$4:$E$24,Magazzino!A28,Calcolo_PF!$K$4:$K$24)</f>
        <v>0</v>
      </c>
      <c r="G28" s="51">
        <f t="shared" si="0"/>
        <v>0</v>
      </c>
      <c r="H28" s="57">
        <f t="shared" si="1"/>
        <v>0</v>
      </c>
    </row>
    <row r="29" spans="1:8" ht="12.75">
      <c r="A29" s="56"/>
      <c r="B29" s="43"/>
      <c r="C29" s="44"/>
      <c r="D29" s="45"/>
      <c r="E29" s="45"/>
      <c r="F29" s="50">
        <f>SUMIF(Calcolo_PF!$E$4:$E$24,Magazzino!A29,Calcolo_PF!$K$4:$K$24)</f>
        <v>0</v>
      </c>
      <c r="G29" s="51">
        <f t="shared" si="0"/>
        <v>0</v>
      </c>
      <c r="H29" s="57">
        <f t="shared" si="1"/>
        <v>0</v>
      </c>
    </row>
    <row r="30" spans="1:8" ht="12.75">
      <c r="A30" s="56"/>
      <c r="B30" s="43"/>
      <c r="C30" s="44"/>
      <c r="D30" s="45"/>
      <c r="E30" s="45"/>
      <c r="F30" s="50">
        <f>SUMIF(Calcolo_PF!$E$4:$E$24,Magazzino!A30,Calcolo_PF!$K$4:$K$24)</f>
        <v>0</v>
      </c>
      <c r="G30" s="51">
        <f t="shared" si="0"/>
        <v>0</v>
      </c>
      <c r="H30" s="57">
        <f t="shared" si="1"/>
        <v>0</v>
      </c>
    </row>
    <row r="31" spans="1:8" ht="12.75">
      <c r="A31" s="56"/>
      <c r="B31" s="43"/>
      <c r="C31" s="44"/>
      <c r="D31" s="45"/>
      <c r="E31" s="45"/>
      <c r="F31" s="50">
        <f>SUMIF(Calcolo_PF!$E$4:$E$24,Magazzino!A31,Calcolo_PF!$K$4:$K$24)</f>
        <v>0</v>
      </c>
      <c r="G31" s="51">
        <f t="shared" si="0"/>
        <v>0</v>
      </c>
      <c r="H31" s="57">
        <f t="shared" si="1"/>
        <v>0</v>
      </c>
    </row>
    <row r="32" spans="1:8" ht="12.75">
      <c r="A32" s="56"/>
      <c r="B32" s="43"/>
      <c r="C32" s="44"/>
      <c r="D32" s="45"/>
      <c r="E32" s="45"/>
      <c r="F32" s="50">
        <f>SUMIF(Calcolo_PF!$E$4:$E$24,Magazzino!A32,Calcolo_PF!$K$4:$K$24)</f>
        <v>0</v>
      </c>
      <c r="G32" s="51">
        <f t="shared" si="0"/>
        <v>0</v>
      </c>
      <c r="H32" s="57">
        <f t="shared" si="1"/>
        <v>0</v>
      </c>
    </row>
    <row r="33" spans="1:8" ht="12.75">
      <c r="A33" s="56"/>
      <c r="B33" s="43"/>
      <c r="C33" s="44"/>
      <c r="D33" s="45"/>
      <c r="E33" s="45"/>
      <c r="F33" s="50">
        <f>SUMIF(Calcolo_PF!$E$4:$E$24,Magazzino!A33,Calcolo_PF!$K$4:$K$24)</f>
        <v>0</v>
      </c>
      <c r="G33" s="51">
        <f t="shared" si="0"/>
        <v>0</v>
      </c>
      <c r="H33" s="57">
        <f t="shared" si="1"/>
        <v>0</v>
      </c>
    </row>
    <row r="34" spans="1:8" ht="12.75">
      <c r="A34" s="56"/>
      <c r="B34" s="43"/>
      <c r="C34" s="44"/>
      <c r="D34" s="45"/>
      <c r="E34" s="45"/>
      <c r="F34" s="50">
        <f>SUMIF(Calcolo_PF!$E$4:$E$24,Magazzino!A34,Calcolo_PF!$K$4:$K$24)</f>
        <v>0</v>
      </c>
      <c r="G34" s="51">
        <f t="shared" si="0"/>
        <v>0</v>
      </c>
      <c r="H34" s="57">
        <f t="shared" si="1"/>
        <v>0</v>
      </c>
    </row>
    <row r="35" spans="1:8" ht="12.75">
      <c r="A35" s="56"/>
      <c r="B35" s="43"/>
      <c r="C35" s="44"/>
      <c r="D35" s="45"/>
      <c r="E35" s="45"/>
      <c r="F35" s="50">
        <f>SUMIF(Calcolo_PF!$E$4:$E$24,Magazzino!A35,Calcolo_PF!$K$4:$K$24)</f>
        <v>0</v>
      </c>
      <c r="G35" s="51">
        <f t="shared" si="0"/>
        <v>0</v>
      </c>
      <c r="H35" s="57">
        <f t="shared" si="1"/>
        <v>0</v>
      </c>
    </row>
    <row r="36" spans="1:8" ht="12.75">
      <c r="A36" s="56"/>
      <c r="B36" s="43"/>
      <c r="C36" s="44"/>
      <c r="D36" s="45"/>
      <c r="E36" s="45"/>
      <c r="F36" s="50">
        <f>SUMIF(Calcolo_PF!$E$4:$E$24,Magazzino!A36,Calcolo_PF!$K$4:$K$24)</f>
        <v>0</v>
      </c>
      <c r="G36" s="51">
        <f t="shared" si="0"/>
        <v>0</v>
      </c>
      <c r="H36" s="57">
        <f t="shared" si="1"/>
        <v>0</v>
      </c>
    </row>
    <row r="37" spans="1:8" ht="12.75">
      <c r="A37" s="56"/>
      <c r="B37" s="43"/>
      <c r="C37" s="44"/>
      <c r="D37" s="45"/>
      <c r="E37" s="45"/>
      <c r="F37" s="50">
        <f>SUMIF(Calcolo_PF!$E$4:$E$24,Magazzino!A37,Calcolo_PF!$K$4:$K$24)</f>
        <v>0</v>
      </c>
      <c r="G37" s="51">
        <f t="shared" si="0"/>
        <v>0</v>
      </c>
      <c r="H37" s="57">
        <f t="shared" si="1"/>
        <v>0</v>
      </c>
    </row>
    <row r="38" spans="1:8" ht="12.75">
      <c r="A38" s="56"/>
      <c r="B38" s="43"/>
      <c r="C38" s="44"/>
      <c r="D38" s="45"/>
      <c r="E38" s="45"/>
      <c r="F38" s="50">
        <f>SUMIF(Calcolo_PF!$E$4:$E$24,Magazzino!A38,Calcolo_PF!$K$4:$K$24)</f>
        <v>0</v>
      </c>
      <c r="G38" s="51">
        <f t="shared" si="0"/>
        <v>0</v>
      </c>
      <c r="H38" s="57">
        <f t="shared" si="1"/>
        <v>0</v>
      </c>
    </row>
    <row r="39" spans="1:8" ht="13.5" thickBot="1">
      <c r="A39" s="58"/>
      <c r="B39" s="59"/>
      <c r="C39" s="60"/>
      <c r="D39" s="61"/>
      <c r="E39" s="61"/>
      <c r="F39" s="62">
        <f>SUMIF(Calcolo_PF!$E$4:$E$24,Magazzino!A39,Calcolo_PF!$K$4:$K$24)</f>
        <v>0</v>
      </c>
      <c r="G39" s="63">
        <f t="shared" si="0"/>
        <v>0</v>
      </c>
      <c r="H39" s="64">
        <f t="shared" si="1"/>
        <v>0</v>
      </c>
    </row>
    <row r="40" spans="1:3" ht="15">
      <c r="A40" s="77" t="s">
        <v>32</v>
      </c>
      <c r="B40" s="78">
        <f>SUM(B5:B39)</f>
        <v>0</v>
      </c>
      <c r="C40" s="46"/>
    </row>
    <row r="41" spans="1:2" ht="15.75" thickBot="1">
      <c r="A41" s="79" t="s">
        <v>33</v>
      </c>
      <c r="B41" s="80">
        <f>SUBTOTAL(9,B4:B39)</f>
        <v>0</v>
      </c>
    </row>
    <row r="43" spans="1:8" ht="16.5" customHeight="1">
      <c r="A43" s="110" t="s">
        <v>42</v>
      </c>
      <c r="B43" s="110"/>
      <c r="C43" s="110"/>
      <c r="D43" s="110"/>
      <c r="E43" s="110"/>
      <c r="F43" s="110"/>
      <c r="G43" s="110"/>
      <c r="H43" s="110"/>
    </row>
    <row r="44" spans="1:8" ht="27" customHeight="1">
      <c r="A44" s="110" t="s">
        <v>43</v>
      </c>
      <c r="B44" s="110"/>
      <c r="C44" s="110"/>
      <c r="D44" s="110"/>
      <c r="E44" s="110"/>
      <c r="F44" s="110"/>
      <c r="G44" s="110"/>
      <c r="H44" s="110"/>
    </row>
  </sheetData>
  <sheetProtection sheet="1"/>
  <mergeCells count="6">
    <mergeCell ref="A1:C1"/>
    <mergeCell ref="A2:B2"/>
    <mergeCell ref="C2:H2"/>
    <mergeCell ref="F1:H1"/>
    <mergeCell ref="A44:H44"/>
    <mergeCell ref="A43:H43"/>
  </mergeCells>
  <printOptions/>
  <pageMargins left="0.7480314960629921" right="0.7480314960629921" top="0.7874015748031497" bottom="0.5511811023622047" header="0.5118110236220472" footer="0.5118110236220472"/>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Lodi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muzzi</dc:creator>
  <cp:keywords/>
  <dc:description/>
  <cp:lastModifiedBy>Michele Gioletta</cp:lastModifiedBy>
  <cp:lastPrinted>2020-07-03T13:48:18Z</cp:lastPrinted>
  <dcterms:created xsi:type="dcterms:W3CDTF">2012-04-20T07:45:24Z</dcterms:created>
  <dcterms:modified xsi:type="dcterms:W3CDTF">2020-07-03T13:48:28Z</dcterms:modified>
  <cp:category/>
  <cp:version/>
  <cp:contentType/>
  <cp:contentStatus/>
</cp:coreProperties>
</file>